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Hoat dong chuyen mon\TAP HUAN VE KIEM TRA DANH GIA GV TIEU HOC\"/>
    </mc:Choice>
  </mc:AlternateContent>
  <bookViews>
    <workbookView xWindow="0" yWindow="0" windowWidth="20490" windowHeight="7620" activeTab="3"/>
  </bookViews>
  <sheets>
    <sheet name="GiuaKi1" sheetId="1" r:id="rId1"/>
    <sheet name="CuoiKi1" sheetId="2" r:id="rId2"/>
    <sheet name="GiuaKi2" sheetId="3" r:id="rId3"/>
    <sheet name="CuoiKi2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5" l="1"/>
  <c r="K6" i="5" s="1"/>
  <c r="J5" i="5"/>
  <c r="I5" i="5"/>
  <c r="I6" i="5" s="1"/>
  <c r="I7" i="5" s="1"/>
  <c r="J2" i="5"/>
  <c r="F15" i="5"/>
  <c r="F16" i="5"/>
  <c r="F14" i="5"/>
  <c r="F11" i="5"/>
  <c r="F12" i="5"/>
  <c r="F10" i="5"/>
  <c r="F7" i="5"/>
  <c r="F8" i="5"/>
  <c r="F6" i="5"/>
  <c r="F13" i="5"/>
  <c r="F9" i="5"/>
  <c r="F5" i="5"/>
  <c r="I7" i="3"/>
  <c r="I7" i="2"/>
  <c r="I11" i="1"/>
  <c r="J2" i="2"/>
  <c r="J6" i="1"/>
  <c r="K5" i="3"/>
  <c r="K6" i="3" s="1"/>
  <c r="J5" i="3"/>
  <c r="J6" i="3" s="1"/>
  <c r="I5" i="3"/>
  <c r="I6" i="3" s="1"/>
  <c r="J2" i="3"/>
  <c r="F16" i="3"/>
  <c r="F17" i="3"/>
  <c r="F15" i="3"/>
  <c r="F11" i="3"/>
  <c r="F12" i="3"/>
  <c r="F13" i="3"/>
  <c r="F10" i="3"/>
  <c r="F7" i="3"/>
  <c r="F8" i="3"/>
  <c r="F6" i="3"/>
  <c r="F14" i="3"/>
  <c r="F9" i="3"/>
  <c r="F5" i="3"/>
  <c r="F16" i="2"/>
  <c r="F17" i="2"/>
  <c r="F15" i="2"/>
  <c r="F11" i="2"/>
  <c r="F12" i="2"/>
  <c r="F13" i="2"/>
  <c r="F10" i="2"/>
  <c r="F7" i="2"/>
  <c r="F8" i="2"/>
  <c r="F6" i="2"/>
  <c r="F14" i="2"/>
  <c r="F9" i="2"/>
  <c r="F5" i="2"/>
  <c r="K5" i="2"/>
  <c r="K6" i="2" s="1"/>
  <c r="J5" i="2"/>
  <c r="J6" i="2" s="1"/>
  <c r="I5" i="2"/>
  <c r="I6" i="2"/>
  <c r="F24" i="1"/>
  <c r="F25" i="1"/>
  <c r="F23" i="1"/>
  <c r="F20" i="1"/>
  <c r="F21" i="1"/>
  <c r="F19" i="1"/>
  <c r="F15" i="1"/>
  <c r="F16" i="1"/>
  <c r="F17" i="1"/>
  <c r="F14" i="1"/>
  <c r="F11" i="1"/>
  <c r="F12" i="1"/>
  <c r="F10" i="1"/>
  <c r="F7" i="1"/>
  <c r="F8" i="1"/>
  <c r="F6" i="1"/>
  <c r="F22" i="1"/>
  <c r="F18" i="1"/>
  <c r="F13" i="1"/>
  <c r="F9" i="1"/>
  <c r="F5" i="1"/>
  <c r="I9" i="1"/>
  <c r="I10" i="1" s="1"/>
  <c r="K9" i="1"/>
  <c r="J9" i="1"/>
  <c r="K7" i="5" l="1"/>
  <c r="J6" i="5"/>
  <c r="K7" i="3"/>
  <c r="J7" i="3" s="1"/>
  <c r="J10" i="1"/>
  <c r="K10" i="1"/>
  <c r="K7" i="2"/>
  <c r="J7" i="2" s="1"/>
  <c r="K11" i="1"/>
  <c r="J11" i="1" s="1"/>
  <c r="J7" i="5" l="1"/>
</calcChain>
</file>

<file path=xl/sharedStrings.xml><?xml version="1.0" encoding="utf-8"?>
<sst xmlns="http://schemas.openxmlformats.org/spreadsheetml/2006/main" count="243" uniqueCount="143">
  <si>
    <t>Mã tham chiếu</t>
  </si>
  <si>
    <t>Tiêu chí  và chỉ báo (biểu hiện hành vi)</t>
  </si>
  <si>
    <t>Mức độ</t>
  </si>
  <si>
    <t>CHT</t>
  </si>
  <si>
    <t>HT</t>
  </si>
  <si>
    <t>HTT</t>
  </si>
  <si>
    <t>3.1.1</t>
  </si>
  <si>
    <t>Hiểu biết ban đầu về thông tin</t>
  </si>
  <si>
    <t>3.1.1.1</t>
  </si>
  <si>
    <t>Gọi tên và phân biệt được các dạng thông tin khác nhau khi được tiếp cận</t>
  </si>
  <si>
    <t>3.1.1.2</t>
  </si>
  <si>
    <t xml:space="preserve">Trình bày được nội dung thông tin từ những trường hợp cụ thể  </t>
  </si>
  <si>
    <t>3.1.1.3</t>
  </si>
  <si>
    <t>Kể ra được ví dụ máy tính giúp con người sử dụng các dạng thông tin văn bản, hình ảnh, âm thanh.</t>
  </si>
  <si>
    <t>3.1.2</t>
  </si>
  <si>
    <t>Hiểu biết ban đầu về máy tính điện tử</t>
  </si>
  <si>
    <t>3.1.2.1</t>
  </si>
  <si>
    <t>Nhận biết được các bộ phận của máy tính và chức năng tương ứng của chúng</t>
  </si>
  <si>
    <t>3.1.2.2</t>
  </si>
  <si>
    <r>
      <t>Bước đầu biết sử dụng chuột máy tính</t>
    </r>
    <r>
      <rPr>
        <sz val="14"/>
        <color theme="1"/>
        <rFont val="Times New Roman"/>
        <family val="1"/>
      </rPr>
      <t xml:space="preserve">: Biết được chức năng, cấu tạo của chuột máy tính và thực hiện được các thao tác sử dụng chuột </t>
    </r>
  </si>
  <si>
    <t>3.1.2.3</t>
  </si>
  <si>
    <r>
      <t>Bước đầu biết sử dụng bàn phím</t>
    </r>
    <r>
      <rPr>
        <sz val="14"/>
        <color theme="1"/>
        <rFont val="Times New Roman"/>
        <family val="1"/>
      </rPr>
      <t>: Nhận biết được các khu vực chính của bàn phím và thực hiện được cách đặt bàn tay với ngón tay trỏ vào hai phím làm mốc có gai F và J</t>
    </r>
  </si>
  <si>
    <t>3.1.3.</t>
  </si>
  <si>
    <t>Biết được ứng dụng của máy tính trong đời sống</t>
  </si>
  <si>
    <t>3.1.3.1</t>
  </si>
  <si>
    <t>Kể ra được ví dụ máy móc được dùng trong gia đình có chứa thiết bị có bộ xử lí giống máy tính</t>
  </si>
  <si>
    <t>3.1.3.2</t>
  </si>
  <si>
    <t>Kể ra được ví dụ máy tính được sử dụng trong đời sống thực tiễn gần gũi</t>
  </si>
  <si>
    <t>3.1.3.3</t>
  </si>
  <si>
    <t>Biết được mạng Internet là nhiều máy tính trên toàn thế giới kết nối với nhau</t>
  </si>
  <si>
    <t>3.1.3.4</t>
  </si>
  <si>
    <t>Hiểu được các máy tính kết nối với nhau để trao đổi thông tin, mang lại lợi ích to lớn cho con người</t>
  </si>
  <si>
    <t>3.1.4</t>
  </si>
  <si>
    <t>Bước đầu biết gõ phím bằng phương pháp 10 ngón</t>
  </si>
  <si>
    <t>3.1.4.1</t>
  </si>
  <si>
    <t>Nhận biết được 4 khu vực của bàn phím</t>
  </si>
  <si>
    <t>3.1.4.2</t>
  </si>
  <si>
    <t>Biết và thực hiện được cách đặt tay trên bàn phím để gõ bằng phương pháp 10 ngón</t>
  </si>
  <si>
    <t>3.1.4.3</t>
  </si>
  <si>
    <t>Thực hiện được cách đặt tay và gõ các phím ở 4 hàng phím chính: cơ sở, trên,  dưới, và số</t>
  </si>
  <si>
    <t>3.1.5</t>
  </si>
  <si>
    <t>Sử dụng được chuột máy tính</t>
  </si>
  <si>
    <t>3.1.5.1</t>
  </si>
  <si>
    <t>Biết chạy thực hiện loại chương trình trò chơi luyện tập sử dụng chuột Blocks, Dots, và Sticks</t>
  </si>
  <si>
    <t>3.1.5.2</t>
  </si>
  <si>
    <t>Biết các qui tắc và chơi được theo các qui tắc được qui định bởi các chương trình trò chơi</t>
  </si>
  <si>
    <t>3.1.5.3</t>
  </si>
  <si>
    <t xml:space="preserve">Thực hiện được các thao tác sử dụng được chuột để chơi trò chơi </t>
  </si>
  <si>
    <t>(1)</t>
  </si>
  <si>
    <t>(2)</t>
  </si>
  <si>
    <t>(3)</t>
  </si>
  <si>
    <t>BẢNG THAM CHIẾU CHUẨN ĐÁNH GIÁ GIỮA KÌ 1 (LỚP 3)</t>
  </si>
  <si>
    <t xml:space="preserve">Lượng hoá kết quả đánh giá thường xuyên dựa trên các tiêu chí thể hiện qua các chỉ báo </t>
  </si>
  <si>
    <r>
      <t xml:space="preserve">– </t>
    </r>
    <r>
      <rPr>
        <b/>
        <sz val="14"/>
        <color theme="1"/>
        <rFont val="Times New Roman"/>
        <family val="1"/>
      </rPr>
      <t xml:space="preserve">HTT: ≥ 3/4 </t>
    </r>
    <r>
      <rPr>
        <sz val="14"/>
        <color theme="1"/>
        <rFont val="Times New Roman"/>
        <family val="1"/>
      </rPr>
      <t>số chỉ báo đạt mức 3, không có chỉ báo nào ở mức 1.</t>
    </r>
  </si>
  <si>
    <r>
      <t xml:space="preserve">– </t>
    </r>
    <r>
      <rPr>
        <b/>
        <sz val="14"/>
        <color theme="1"/>
        <rFont val="Times New Roman"/>
        <family val="1"/>
      </rPr>
      <t xml:space="preserve">HT: &gt; 3/4 </t>
    </r>
    <r>
      <rPr>
        <sz val="14"/>
        <color theme="1"/>
        <rFont val="Times New Roman"/>
        <family val="1"/>
      </rPr>
      <t>chỉ báo đạt mức 2 hoặc 3.</t>
    </r>
  </si>
  <si>
    <r>
      <t xml:space="preserve">– </t>
    </r>
    <r>
      <rPr>
        <b/>
        <sz val="14"/>
        <color theme="1"/>
        <rFont val="Times New Roman"/>
        <family val="1"/>
      </rPr>
      <t xml:space="preserve">CHT: ≥ 1/4 </t>
    </r>
    <r>
      <rPr>
        <sz val="14"/>
        <color theme="1"/>
        <rFont val="Times New Roman"/>
        <family val="1"/>
      </rPr>
      <t>số chỉ báo chỉ đạt mức 1.</t>
    </r>
  </si>
  <si>
    <t>KẾT QUẢ ĐÁNH GIÁ</t>
  </si>
  <si>
    <t>Xếp mức</t>
  </si>
  <si>
    <t>Số chỉ báo</t>
  </si>
  <si>
    <t>Đạt mức</t>
  </si>
  <si>
    <t>x</t>
  </si>
  <si>
    <t>Tổng số chỉ báo:</t>
  </si>
  <si>
    <t xml:space="preserve">Tỉ lệ </t>
  </si>
  <si>
    <t>3.2.1</t>
  </si>
  <si>
    <t xml:space="preserve">Bước đầu biết sử dụng phần mềm đồ họa để tô màu cho các hình  </t>
  </si>
  <si>
    <t>3.2.1.1</t>
  </si>
  <si>
    <t>Biết mở tệp đồ họa và tương tác được với giao diện phần mềm</t>
  </si>
  <si>
    <t>3.2.1.2</t>
  </si>
  <si>
    <t>Phân biệt được và biết cách chọn màu nét vẽ hoặc màu nền từ hộp màu</t>
  </si>
  <si>
    <t>3.2.1.3</t>
  </si>
  <si>
    <t>Thực hiện được các bước tô màu theo mẫu cho các hình có sẵn</t>
  </si>
  <si>
    <t>3.2.2</t>
  </si>
  <si>
    <t>Biết sử dụng phần mềm đồ họa để vẽ hình bằng các công cụ đoạn thẳng và đường cong</t>
  </si>
  <si>
    <t>3.2.2.1</t>
  </si>
  <si>
    <t>Thực hiện được các bước vẽ đoạn thẳng bằng công cụ đoạn thẳng</t>
  </si>
  <si>
    <t>3.2.2.2</t>
  </si>
  <si>
    <t>Vẽ được các hình đơn giản bằng công cụ vẽ đoạn thẳng</t>
  </si>
  <si>
    <t>3.2.2.3</t>
  </si>
  <si>
    <t>Thực hiện được các bước vẽ đường cong bằng công cụ đường cong</t>
  </si>
  <si>
    <t>3.2.2.4</t>
  </si>
  <si>
    <t>Vẽ được các hình đơn giản bằng các công cụ đoạn thẳng và đường cong</t>
  </si>
  <si>
    <t>3.2.3</t>
  </si>
  <si>
    <t xml:space="preserve">Bước đầu biết sử dụng phần mềm đồ họa để chỉnh sửa hình vẽ </t>
  </si>
  <si>
    <t>3.2.3.1</t>
  </si>
  <si>
    <t>Thực hiện được các bước chỉnh sửa hình vẽ bằng các công cụ tẩy, xóa một phần hình vẽ</t>
  </si>
  <si>
    <t>3.2.3.2</t>
  </si>
  <si>
    <t xml:space="preserve">Biết cách sử dụng công cụ chọn để chọn được một vùng của hình vẽ </t>
  </si>
  <si>
    <t>3.2.3.3</t>
  </si>
  <si>
    <t>Thực hiện được các bước chỉnh sửa hình vẽ bằng các công cụ tẩy, xóa một vùng của hình vẽ</t>
  </si>
  <si>
    <t>3)</t>
  </si>
  <si>
    <t>BẢNG THAM CHIẾU CHUẨN ĐÁNH GIÁ CUỐI KÌ 1 (LỚP 3)</t>
  </si>
  <si>
    <t>3.3.1</t>
  </si>
  <si>
    <t>Biết sử dụng phần mềm đồ họa để sao chép màu từ màu có sẵn</t>
  </si>
  <si>
    <t>3.3.1.1</t>
  </si>
  <si>
    <t xml:space="preserve">Hiểu được tác dụng của chức năng sao chép màu từ màu có sẵn </t>
  </si>
  <si>
    <t>3.3.1.2</t>
  </si>
  <si>
    <t>Biết được các bước thực hiện sao chép màu từ màu có sẵn</t>
  </si>
  <si>
    <t>3.3.1.3</t>
  </si>
  <si>
    <t xml:space="preserve">Thực hiện được các bước sao chép màu từ màu có sẵn </t>
  </si>
  <si>
    <t>3.3.2</t>
  </si>
  <si>
    <t>Bước đầu biết soạn thảo văn bản đơn giản</t>
  </si>
  <si>
    <t>3.3.2.1</t>
  </si>
  <si>
    <t>Biết mở/đóng phần mềm và nhận diện được giao diện phần mềm soạn thảo văn bản</t>
  </si>
  <si>
    <t>3.3.2.2</t>
  </si>
  <si>
    <t>Biết định vị con trỏ soạn thảo và nhập, sửa văn bản</t>
  </si>
  <si>
    <t>3.3.2.3</t>
  </si>
  <si>
    <t xml:space="preserve">Biết sử dụng các phim Capslock và Shift </t>
  </si>
  <si>
    <t>3.3.2.4</t>
  </si>
  <si>
    <t>Sử dụng được các phím Delete, Backspace, và chức năng  Undo, Redo để sửa văn bản</t>
  </si>
  <si>
    <t>3.3.3</t>
  </si>
  <si>
    <t>Biết soạn thảo văn bản tiếng Việt</t>
  </si>
  <si>
    <t>3.3.3.1</t>
  </si>
  <si>
    <t xml:space="preserve">Thực hiện được cách gõ các chữ cái tiếng Việt: ă, â, ê, ô, ư </t>
  </si>
  <si>
    <t>3.3.3.2</t>
  </si>
  <si>
    <t xml:space="preserve">Thực hiện được cách gõ các từ tiếng Việt với các dấu huyền, sắc, hỏi, ngã, nặng </t>
  </si>
  <si>
    <t>3.3.3.3</t>
  </si>
  <si>
    <t>Thực hiện được cách gõ văn bản tiếng Việt bằng một trong hai chế độ gõ tiếng Việt là Telex và VNI</t>
  </si>
  <si>
    <t>BẢNG THAM CHIẾU CHUẨN ĐÁNH GIÁ GIỮA KÌ 2 (LỚP 3)</t>
  </si>
  <si>
    <t>3.4.1</t>
  </si>
  <si>
    <t>Biết sử dụng phần mềm học tập để học toán lớp 3</t>
  </si>
  <si>
    <t>3.4.1.1</t>
  </si>
  <si>
    <t>Biết mở/đóng phần mềm và tương tác được với phần mềm học toán</t>
  </si>
  <si>
    <t>3.4.1.2</t>
  </si>
  <si>
    <t>Biết được trình tự các thao tác để thực hiện và xem kết quả, hoặc xem trước từng bước thực hiện một phép toán</t>
  </si>
  <si>
    <t>3.4.1.3</t>
  </si>
  <si>
    <t>Thực hiện được các phép toán theo trình tự các thao tác cần tiền hành trong màn hình luyện tập của phần mềm</t>
  </si>
  <si>
    <t>3.4.2</t>
  </si>
  <si>
    <t>Biết sử dụng phần mềm học tập để tập làm các công việc gia đình</t>
  </si>
  <si>
    <t>3.4.2.1</t>
  </si>
  <si>
    <t>Biết cách tương tác với phần mềm tập làm việc nhà</t>
  </si>
  <si>
    <t>3.4.2.2</t>
  </si>
  <si>
    <t>Hiểu và thực hiện được cần phải dọn dẹp như thế nào đối với từng đồ vật trong các phòng</t>
  </si>
  <si>
    <t>3.4.2.3</t>
  </si>
  <si>
    <t>Biết được trong gia đình có những phòng nào và có những đồ vật nào thường phải dọn dẹp để phòng ngăn nắp, sạch sẽ</t>
  </si>
  <si>
    <t>3.4.3</t>
  </si>
  <si>
    <t>Biết sử dụng phần mềm học tập để học tiếng Anh</t>
  </si>
  <si>
    <t>3.4.3.1</t>
  </si>
  <si>
    <t>Biết tương tác với phần mềm học tiếng Anh</t>
  </si>
  <si>
    <t>3.4.3.2</t>
  </si>
  <si>
    <t>Trả lời được và thực hiện được các câu hỏi của giáo viên trong lớp học chữ cái tiếng Anh</t>
  </si>
  <si>
    <t>Trả lời được và thực hiện được các câu hỏi của giáo viên trong lớp học từ vựng tiếng Anh</t>
  </si>
  <si>
    <t>BẢNG THAM CHIẾU CHUẨN ĐÁNH GIÁ CUỐI KÌ 2 (LỚP 3)</t>
  </si>
  <si>
    <t>3.4.3.3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</si>
</sst>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FF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33CC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12" sqref="H12"/>
    </sheetView>
  </sheetViews>
  <sheetFormatPr defaultRowHeight="15" x14ac:dyDescent="0.25"/>
  <cols>
    <col min="1" max="1" width="10.75" customWidth="1"/>
    <col min="2" max="2" width="68.5" customWidth="1"/>
    <col min="3" max="3" width="7.25" customWidth="1"/>
    <col min="7" max="7" width="5.375" customWidth="1"/>
    <col min="8" max="8" width="13.25" customWidth="1"/>
    <col min="9" max="9" width="11.75" bestFit="1" customWidth="1"/>
  </cols>
  <sheetData>
    <row r="1" spans="1:11" ht="18.75" x14ac:dyDescent="0.25">
      <c r="A1" s="11" t="s">
        <v>51</v>
      </c>
      <c r="B1" s="11"/>
      <c r="C1" s="11"/>
      <c r="D1" s="11"/>
      <c r="E1" s="11"/>
    </row>
    <row r="2" spans="1:11" ht="21.75" customHeight="1" x14ac:dyDescent="0.25">
      <c r="A2" s="2" t="s">
        <v>0</v>
      </c>
      <c r="B2" s="3" t="s">
        <v>1</v>
      </c>
      <c r="C2" s="3" t="s">
        <v>2</v>
      </c>
      <c r="D2" s="3"/>
      <c r="E2" s="3"/>
      <c r="H2" s="12" t="s">
        <v>52</v>
      </c>
    </row>
    <row r="3" spans="1:11" ht="18.75" x14ac:dyDescent="0.3">
      <c r="A3" s="2"/>
      <c r="B3" s="3"/>
      <c r="C3" s="4" t="s">
        <v>3</v>
      </c>
      <c r="D3" s="4" t="s">
        <v>4</v>
      </c>
      <c r="E3" s="4" t="s">
        <v>5</v>
      </c>
      <c r="H3" s="13" t="s">
        <v>53</v>
      </c>
      <c r="I3" s="1"/>
      <c r="J3" s="1"/>
      <c r="K3" s="1"/>
    </row>
    <row r="4" spans="1:11" ht="18.75" x14ac:dyDescent="0.3">
      <c r="A4" s="2"/>
      <c r="B4" s="3"/>
      <c r="C4" s="5" t="s">
        <v>48</v>
      </c>
      <c r="D4" s="5" t="s">
        <v>49</v>
      </c>
      <c r="E4" s="5" t="s">
        <v>50</v>
      </c>
      <c r="H4" s="13" t="s">
        <v>54</v>
      </c>
      <c r="I4" s="1"/>
      <c r="J4" s="1"/>
      <c r="K4" s="1"/>
    </row>
    <row r="5" spans="1:11" ht="18.75" x14ac:dyDescent="0.3">
      <c r="A5" s="6" t="s">
        <v>6</v>
      </c>
      <c r="B5" s="7" t="s">
        <v>7</v>
      </c>
      <c r="C5" s="15"/>
      <c r="D5" s="15"/>
      <c r="E5" s="15"/>
      <c r="F5" s="14" t="str">
        <f>IF(COUNTIF(C5:E5,"x")&gt;0,"FALSE","")</f>
        <v/>
      </c>
      <c r="H5" s="13" t="s">
        <v>55</v>
      </c>
      <c r="I5" s="1"/>
      <c r="J5" s="1"/>
      <c r="K5" s="1"/>
    </row>
    <row r="6" spans="1:11" ht="37.5" x14ac:dyDescent="0.25">
      <c r="A6" s="8" t="s">
        <v>8</v>
      </c>
      <c r="B6" s="9" t="s">
        <v>9</v>
      </c>
      <c r="C6" s="4"/>
      <c r="D6" s="4" t="s">
        <v>60</v>
      </c>
      <c r="E6" s="4"/>
      <c r="F6" s="14" t="str">
        <f>IF(OR(COUNTIF(C6:E6,"x")=0,COUNTIF(C6:E6,"x")&gt;=2),"FALSE","")</f>
        <v/>
      </c>
      <c r="H6" s="25" t="s">
        <v>61</v>
      </c>
      <c r="I6" s="26"/>
      <c r="J6" s="27">
        <f>25-5-5+1</f>
        <v>16</v>
      </c>
      <c r="K6" s="26"/>
    </row>
    <row r="7" spans="1:11" ht="27" customHeight="1" thickBot="1" x14ac:dyDescent="0.3">
      <c r="A7" s="8" t="s">
        <v>10</v>
      </c>
      <c r="B7" s="9" t="s">
        <v>11</v>
      </c>
      <c r="C7" s="4"/>
      <c r="D7" s="4" t="s">
        <v>60</v>
      </c>
      <c r="E7" s="4"/>
      <c r="F7" s="14" t="str">
        <f t="shared" ref="F7:F8" si="0">IF(OR(COUNTIF(C7:E7,"x")=0,COUNTIF(C7:E7,"x")&gt;=2),"FALSE","")</f>
        <v/>
      </c>
      <c r="H7" s="16" t="s">
        <v>56</v>
      </c>
      <c r="I7" s="16"/>
      <c r="J7" s="16"/>
      <c r="K7" s="16"/>
    </row>
    <row r="8" spans="1:11" ht="38.25" thickTop="1" x14ac:dyDescent="0.25">
      <c r="A8" s="8" t="s">
        <v>12</v>
      </c>
      <c r="B8" s="9" t="s">
        <v>13</v>
      </c>
      <c r="C8" s="4"/>
      <c r="D8" s="4"/>
      <c r="E8" s="4" t="s">
        <v>60</v>
      </c>
      <c r="F8" s="14" t="str">
        <f t="shared" si="0"/>
        <v/>
      </c>
      <c r="H8" s="17" t="s">
        <v>57</v>
      </c>
      <c r="I8" s="18" t="s">
        <v>3</v>
      </c>
      <c r="J8" s="18" t="s">
        <v>4</v>
      </c>
      <c r="K8" s="19" t="s">
        <v>5</v>
      </c>
    </row>
    <row r="9" spans="1:11" ht="20.25" x14ac:dyDescent="0.25">
      <c r="A9" s="6" t="s">
        <v>14</v>
      </c>
      <c r="B9" s="7" t="s">
        <v>15</v>
      </c>
      <c r="C9" s="15"/>
      <c r="D9" s="15"/>
      <c r="E9" s="15"/>
      <c r="F9" s="14" t="str">
        <f>IF(COUNTIF(C9:E9,"x")&gt;0,"FALSE","")</f>
        <v/>
      </c>
      <c r="H9" s="20" t="s">
        <v>58</v>
      </c>
      <c r="I9" s="21">
        <f>COUNTIF(C5:C25,"x")</f>
        <v>2</v>
      </c>
      <c r="J9" s="21">
        <f>COUNTIF(D5:D25,"x")</f>
        <v>8</v>
      </c>
      <c r="K9" s="22">
        <f>COUNTIF(E5:E25,"x")</f>
        <v>6</v>
      </c>
    </row>
    <row r="10" spans="1:11" ht="37.5" x14ac:dyDescent="0.25">
      <c r="A10" s="8" t="s">
        <v>16</v>
      </c>
      <c r="B10" s="9" t="s">
        <v>17</v>
      </c>
      <c r="C10" s="4"/>
      <c r="D10" s="4" t="s">
        <v>60</v>
      </c>
      <c r="E10" s="4"/>
      <c r="F10" s="14" t="str">
        <f>IF(OR(COUNTIF(C10:E10,"x")=0,COUNTIF(C10:E10,"x")&gt;=2),"FALSE","")</f>
        <v/>
      </c>
      <c r="H10" s="20" t="s">
        <v>62</v>
      </c>
      <c r="I10" s="23">
        <f>I9/$J$6</f>
        <v>0.125</v>
      </c>
      <c r="J10" s="23">
        <f t="shared" ref="J10:K10" si="1">J9/$J$6</f>
        <v>0.5</v>
      </c>
      <c r="K10" s="24">
        <f t="shared" si="1"/>
        <v>0.375</v>
      </c>
    </row>
    <row r="11" spans="1:11" ht="42" customHeight="1" thickBot="1" x14ac:dyDescent="0.3">
      <c r="A11" s="8" t="s">
        <v>18</v>
      </c>
      <c r="B11" s="10" t="s">
        <v>19</v>
      </c>
      <c r="C11" s="4" t="s">
        <v>60</v>
      </c>
      <c r="D11" s="4"/>
      <c r="E11" s="4"/>
      <c r="F11" s="14" t="str">
        <f t="shared" ref="F11:F25" si="2">IF(OR(COUNTIF(C11:E11,"x")=0,COUNTIF(C11:E11,"x")&gt;=2),"FALSE","")</f>
        <v/>
      </c>
      <c r="H11" s="31" t="s">
        <v>59</v>
      </c>
      <c r="I11" s="32" t="str">
        <f>IF(I10&gt;=1/4,"x","")</f>
        <v/>
      </c>
      <c r="J11" s="32" t="str">
        <f>IF(AND(J10+K10&gt;3/4,K11&lt;&gt;"x"),"x","")</f>
        <v>x</v>
      </c>
      <c r="K11" s="33" t="str">
        <f>IF(AND(K10&gt;=3/4,I10=0),"x","")</f>
        <v/>
      </c>
    </row>
    <row r="12" spans="1:11" ht="57" thickTop="1" x14ac:dyDescent="0.25">
      <c r="A12" s="8" t="s">
        <v>20</v>
      </c>
      <c r="B12" s="10" t="s">
        <v>21</v>
      </c>
      <c r="C12" s="4"/>
      <c r="D12" s="4"/>
      <c r="E12" s="4" t="s">
        <v>60</v>
      </c>
      <c r="F12" s="14" t="str">
        <f t="shared" si="2"/>
        <v/>
      </c>
    </row>
    <row r="13" spans="1:11" ht="18.75" x14ac:dyDescent="0.25">
      <c r="A13" s="6" t="s">
        <v>22</v>
      </c>
      <c r="B13" s="7" t="s">
        <v>23</v>
      </c>
      <c r="C13" s="15"/>
      <c r="D13" s="15"/>
      <c r="E13" s="15"/>
      <c r="F13" s="14" t="str">
        <f>IF(COUNTIF(C13:E13,"x")&gt;0,"FALSE","")</f>
        <v/>
      </c>
    </row>
    <row r="14" spans="1:11" ht="37.5" x14ac:dyDescent="0.25">
      <c r="A14" s="8" t="s">
        <v>24</v>
      </c>
      <c r="B14" s="9" t="s">
        <v>25</v>
      </c>
      <c r="C14" s="4"/>
      <c r="D14" s="4"/>
      <c r="E14" s="4" t="s">
        <v>60</v>
      </c>
      <c r="F14" s="14" t="str">
        <f t="shared" si="2"/>
        <v/>
      </c>
    </row>
    <row r="15" spans="1:11" ht="37.5" x14ac:dyDescent="0.25">
      <c r="A15" s="8" t="s">
        <v>26</v>
      </c>
      <c r="B15" s="9" t="s">
        <v>27</v>
      </c>
      <c r="C15" s="4" t="s">
        <v>60</v>
      </c>
      <c r="D15" s="4"/>
      <c r="E15" s="4"/>
      <c r="F15" s="14" t="str">
        <f t="shared" si="2"/>
        <v/>
      </c>
    </row>
    <row r="16" spans="1:11" ht="37.5" x14ac:dyDescent="0.25">
      <c r="A16" s="8" t="s">
        <v>28</v>
      </c>
      <c r="B16" s="9" t="s">
        <v>29</v>
      </c>
      <c r="C16" s="4"/>
      <c r="D16" s="4" t="s">
        <v>60</v>
      </c>
      <c r="E16" s="4"/>
      <c r="F16" s="14" t="str">
        <f t="shared" si="2"/>
        <v/>
      </c>
    </row>
    <row r="17" spans="1:6" ht="37.5" x14ac:dyDescent="0.25">
      <c r="A17" s="8" t="s">
        <v>30</v>
      </c>
      <c r="B17" s="9" t="s">
        <v>31</v>
      </c>
      <c r="C17" s="4"/>
      <c r="D17" s="4"/>
      <c r="E17" s="4" t="s">
        <v>60</v>
      </c>
      <c r="F17" s="14" t="str">
        <f t="shared" si="2"/>
        <v/>
      </c>
    </row>
    <row r="18" spans="1:6" ht="18.75" x14ac:dyDescent="0.25">
      <c r="A18" s="6" t="s">
        <v>32</v>
      </c>
      <c r="B18" s="7" t="s">
        <v>33</v>
      </c>
      <c r="C18" s="15"/>
      <c r="D18" s="15"/>
      <c r="E18" s="15"/>
      <c r="F18" s="14" t="str">
        <f>IF(COUNTIF(C18:E18,"x")&gt;0,"FALSE","")</f>
        <v/>
      </c>
    </row>
    <row r="19" spans="1:6" ht="18.75" x14ac:dyDescent="0.25">
      <c r="A19" s="8" t="s">
        <v>34</v>
      </c>
      <c r="B19" s="9" t="s">
        <v>35</v>
      </c>
      <c r="C19" s="4"/>
      <c r="D19" s="4"/>
      <c r="E19" s="4" t="s">
        <v>60</v>
      </c>
      <c r="F19" s="14" t="str">
        <f t="shared" si="2"/>
        <v/>
      </c>
    </row>
    <row r="20" spans="1:6" ht="37.5" x14ac:dyDescent="0.25">
      <c r="A20" s="8" t="s">
        <v>36</v>
      </c>
      <c r="B20" s="9" t="s">
        <v>37</v>
      </c>
      <c r="C20" s="4"/>
      <c r="D20" s="4"/>
      <c r="E20" s="4" t="s">
        <v>60</v>
      </c>
      <c r="F20" s="14" t="str">
        <f t="shared" si="2"/>
        <v/>
      </c>
    </row>
    <row r="21" spans="1:6" ht="37.5" x14ac:dyDescent="0.25">
      <c r="A21" s="8" t="s">
        <v>38</v>
      </c>
      <c r="B21" s="9" t="s">
        <v>39</v>
      </c>
      <c r="C21" s="4"/>
      <c r="D21" s="4" t="s">
        <v>60</v>
      </c>
      <c r="E21" s="4"/>
      <c r="F21" s="14" t="str">
        <f t="shared" si="2"/>
        <v/>
      </c>
    </row>
    <row r="22" spans="1:6" ht="18.75" x14ac:dyDescent="0.25">
      <c r="A22" s="6" t="s">
        <v>40</v>
      </c>
      <c r="B22" s="7" t="s">
        <v>41</v>
      </c>
      <c r="C22" s="15"/>
      <c r="D22" s="15"/>
      <c r="E22" s="15"/>
      <c r="F22" s="14" t="str">
        <f>IF(COUNTIF(C22:E22,"x")&gt;0,"FALSE","")</f>
        <v/>
      </c>
    </row>
    <row r="23" spans="1:6" ht="37.5" x14ac:dyDescent="0.25">
      <c r="A23" s="8" t="s">
        <v>42</v>
      </c>
      <c r="B23" s="9" t="s">
        <v>43</v>
      </c>
      <c r="C23" s="4"/>
      <c r="D23" s="4" t="s">
        <v>60</v>
      </c>
      <c r="E23" s="4"/>
      <c r="F23" s="14" t="str">
        <f t="shared" si="2"/>
        <v/>
      </c>
    </row>
    <row r="24" spans="1:6" ht="37.5" x14ac:dyDescent="0.25">
      <c r="A24" s="8" t="s">
        <v>44</v>
      </c>
      <c r="B24" s="9" t="s">
        <v>45</v>
      </c>
      <c r="C24" s="4"/>
      <c r="D24" s="4" t="s">
        <v>60</v>
      </c>
      <c r="E24" s="4"/>
      <c r="F24" s="14" t="str">
        <f t="shared" si="2"/>
        <v/>
      </c>
    </row>
    <row r="25" spans="1:6" ht="37.5" x14ac:dyDescent="0.25">
      <c r="A25" s="8" t="s">
        <v>46</v>
      </c>
      <c r="B25" s="9" t="s">
        <v>47</v>
      </c>
      <c r="C25" s="4"/>
      <c r="D25" s="4" t="s">
        <v>60</v>
      </c>
      <c r="E25" s="4"/>
      <c r="F25" s="14" t="str">
        <f t="shared" si="2"/>
        <v/>
      </c>
    </row>
  </sheetData>
  <mergeCells count="5">
    <mergeCell ref="H7:K7"/>
    <mergeCell ref="A1:E1"/>
    <mergeCell ref="A2:A4"/>
    <mergeCell ref="B2:B4"/>
    <mergeCell ref="C2:E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9" sqref="H9"/>
    </sheetView>
  </sheetViews>
  <sheetFormatPr defaultRowHeight="15" x14ac:dyDescent="0.25"/>
  <cols>
    <col min="2" max="2" width="45.625" customWidth="1"/>
    <col min="6" max="6" width="7" customWidth="1"/>
    <col min="7" max="7" width="4.125" customWidth="1"/>
    <col min="8" max="8" width="15.5" customWidth="1"/>
  </cols>
  <sheetData>
    <row r="1" spans="1:11" ht="18.75" x14ac:dyDescent="0.25">
      <c r="A1" s="11" t="s">
        <v>90</v>
      </c>
      <c r="B1" s="11"/>
      <c r="C1" s="11"/>
      <c r="D1" s="11"/>
      <c r="E1" s="11"/>
    </row>
    <row r="2" spans="1:11" ht="31.5" customHeight="1" x14ac:dyDescent="0.25">
      <c r="A2" s="2" t="s">
        <v>0</v>
      </c>
      <c r="B2" s="3" t="s">
        <v>1</v>
      </c>
      <c r="C2" s="3" t="s">
        <v>2</v>
      </c>
      <c r="D2" s="3"/>
      <c r="E2" s="3"/>
      <c r="H2" s="25" t="s">
        <v>61</v>
      </c>
      <c r="I2" s="26"/>
      <c r="J2" s="27">
        <f>17-5-3+1</f>
        <v>10</v>
      </c>
      <c r="K2" s="26"/>
    </row>
    <row r="3" spans="1:11" ht="19.5" thickBot="1" x14ac:dyDescent="0.3">
      <c r="A3" s="2"/>
      <c r="B3" s="3"/>
      <c r="C3" s="4" t="s">
        <v>3</v>
      </c>
      <c r="D3" s="4" t="s">
        <v>4</v>
      </c>
      <c r="E3" s="4" t="s">
        <v>5</v>
      </c>
      <c r="H3" s="16" t="s">
        <v>56</v>
      </c>
      <c r="I3" s="16"/>
      <c r="J3" s="16"/>
      <c r="K3" s="16"/>
    </row>
    <row r="4" spans="1:11" ht="19.5" thickTop="1" x14ac:dyDescent="0.25">
      <c r="A4" s="2"/>
      <c r="B4" s="3"/>
      <c r="C4" s="5" t="s">
        <v>48</v>
      </c>
      <c r="D4" s="5" t="s">
        <v>49</v>
      </c>
      <c r="E4" s="5" t="s">
        <v>89</v>
      </c>
      <c r="H4" s="17" t="s">
        <v>57</v>
      </c>
      <c r="I4" s="18" t="s">
        <v>3</v>
      </c>
      <c r="J4" s="18" t="s">
        <v>4</v>
      </c>
      <c r="K4" s="19" t="s">
        <v>5</v>
      </c>
    </row>
    <row r="5" spans="1:11" ht="37.5" x14ac:dyDescent="0.25">
      <c r="A5" s="28" t="s">
        <v>63</v>
      </c>
      <c r="B5" s="7" t="s">
        <v>64</v>
      </c>
      <c r="C5" s="29"/>
      <c r="D5" s="29"/>
      <c r="E5" s="29"/>
      <c r="F5" s="14" t="str">
        <f>IF(COUNTIF(C5:E5,"x")&gt;0,"FALSE","")</f>
        <v/>
      </c>
      <c r="H5" s="20" t="s">
        <v>58</v>
      </c>
      <c r="I5" s="21">
        <f>COUNTIF(C5:C17,"x")</f>
        <v>0</v>
      </c>
      <c r="J5" s="21">
        <f>COUNTIF(D5:D17,"x")</f>
        <v>2</v>
      </c>
      <c r="K5" s="22">
        <f>COUNTIF(E5:E17,"x")</f>
        <v>8</v>
      </c>
    </row>
    <row r="6" spans="1:11" ht="37.5" x14ac:dyDescent="0.25">
      <c r="A6" s="8" t="s">
        <v>65</v>
      </c>
      <c r="B6" s="9" t="s">
        <v>66</v>
      </c>
      <c r="C6" s="4"/>
      <c r="D6" s="4"/>
      <c r="E6" s="4" t="s">
        <v>60</v>
      </c>
      <c r="F6" s="14" t="str">
        <f>IF(OR(COUNTIF(C6:E6,"x")=0,COUNTIF(C6:E6,"x")&gt;=2),"FALSE","")</f>
        <v/>
      </c>
      <c r="H6" s="20" t="s">
        <v>62</v>
      </c>
      <c r="I6" s="23">
        <f>I5/$J$2</f>
        <v>0</v>
      </c>
      <c r="J6" s="23">
        <f>J5/$J$2</f>
        <v>0.2</v>
      </c>
      <c r="K6" s="24">
        <f>K5/$J$2</f>
        <v>0.8</v>
      </c>
    </row>
    <row r="7" spans="1:11" ht="38.25" thickBot="1" x14ac:dyDescent="0.3">
      <c r="A7" s="8" t="s">
        <v>67</v>
      </c>
      <c r="B7" s="9" t="s">
        <v>68</v>
      </c>
      <c r="C7" s="4"/>
      <c r="D7" s="4"/>
      <c r="E7" s="4" t="s">
        <v>60</v>
      </c>
      <c r="F7" s="14" t="str">
        <f t="shared" ref="F7:F10" si="0">IF(OR(COUNTIF(C7:E7,"x")=0,COUNTIF(C7:E7,"x")&gt;=2),"FALSE","")</f>
        <v/>
      </c>
      <c r="H7" s="31" t="s">
        <v>59</v>
      </c>
      <c r="I7" s="32" t="str">
        <f>IF(I6&gt;=1/4,"x","")</f>
        <v/>
      </c>
      <c r="J7" s="32" t="str">
        <f>IF(AND(J6+K6&gt;3/4,K7&lt;&gt;"x"),"x","")</f>
        <v/>
      </c>
      <c r="K7" s="33" t="str">
        <f>IF(AND(K6&gt;=3/4,I6=0),"x","")</f>
        <v>x</v>
      </c>
    </row>
    <row r="8" spans="1:11" ht="38.25" thickTop="1" x14ac:dyDescent="0.25">
      <c r="A8" s="8" t="s">
        <v>69</v>
      </c>
      <c r="B8" s="9" t="s">
        <v>70</v>
      </c>
      <c r="C8" s="4"/>
      <c r="D8" s="4"/>
      <c r="E8" s="4" t="s">
        <v>60</v>
      </c>
      <c r="F8" s="14" t="str">
        <f t="shared" si="0"/>
        <v/>
      </c>
    </row>
    <row r="9" spans="1:11" ht="56.25" x14ac:dyDescent="0.25">
      <c r="A9" s="28" t="s">
        <v>71</v>
      </c>
      <c r="B9" s="7" t="s">
        <v>72</v>
      </c>
      <c r="C9" s="29"/>
      <c r="D9" s="29"/>
      <c r="E9" s="29"/>
      <c r="F9" s="14" t="str">
        <f>IF(COUNTIF(C9:E9,"x")&gt;0,"FALSE","")</f>
        <v/>
      </c>
    </row>
    <row r="10" spans="1:11" ht="37.5" x14ac:dyDescent="0.25">
      <c r="A10" s="8" t="s">
        <v>73</v>
      </c>
      <c r="B10" s="9" t="s">
        <v>74</v>
      </c>
      <c r="C10" s="4"/>
      <c r="D10" s="4" t="s">
        <v>60</v>
      </c>
      <c r="E10" s="4"/>
      <c r="F10" s="14" t="str">
        <f>IF(OR(COUNTIF(C10:E10,"x")=0,COUNTIF(C10:E10,"x")&gt;=2),"FALSE","")</f>
        <v/>
      </c>
    </row>
    <row r="11" spans="1:11" ht="37.5" x14ac:dyDescent="0.25">
      <c r="A11" s="8" t="s">
        <v>75</v>
      </c>
      <c r="B11" s="9" t="s">
        <v>76</v>
      </c>
      <c r="C11" s="4"/>
      <c r="D11" s="4"/>
      <c r="E11" s="4" t="s">
        <v>60</v>
      </c>
      <c r="F11" s="14" t="str">
        <f t="shared" ref="F11:F17" si="1">IF(OR(COUNTIF(C11:E11,"x")=0,COUNTIF(C11:E11,"x")&gt;=2),"FALSE","")</f>
        <v/>
      </c>
    </row>
    <row r="12" spans="1:11" ht="37.5" x14ac:dyDescent="0.25">
      <c r="A12" s="8" t="s">
        <v>77</v>
      </c>
      <c r="B12" s="9" t="s">
        <v>78</v>
      </c>
      <c r="C12" s="4"/>
      <c r="D12" s="4"/>
      <c r="E12" s="4" t="s">
        <v>60</v>
      </c>
      <c r="F12" s="14" t="str">
        <f t="shared" si="1"/>
        <v/>
      </c>
    </row>
    <row r="13" spans="1:11" ht="37.5" x14ac:dyDescent="0.25">
      <c r="A13" s="8" t="s">
        <v>79</v>
      </c>
      <c r="B13" s="9" t="s">
        <v>80</v>
      </c>
      <c r="C13" s="4"/>
      <c r="D13" s="4"/>
      <c r="E13" s="4" t="s">
        <v>60</v>
      </c>
      <c r="F13" s="14" t="str">
        <f t="shared" si="1"/>
        <v/>
      </c>
    </row>
    <row r="14" spans="1:11" ht="37.5" x14ac:dyDescent="0.25">
      <c r="A14" s="28" t="s">
        <v>81</v>
      </c>
      <c r="B14" s="7" t="s">
        <v>82</v>
      </c>
      <c r="C14" s="29"/>
      <c r="D14" s="29"/>
      <c r="E14" s="29"/>
      <c r="F14" s="14" t="str">
        <f>IF(COUNTIF(C14:E14,"x")&gt;0,"FALSE","")</f>
        <v/>
      </c>
    </row>
    <row r="15" spans="1:11" ht="37.5" x14ac:dyDescent="0.25">
      <c r="A15" s="8" t="s">
        <v>83</v>
      </c>
      <c r="B15" s="9" t="s">
        <v>84</v>
      </c>
      <c r="C15" s="4"/>
      <c r="D15" s="4" t="s">
        <v>60</v>
      </c>
      <c r="E15" s="4"/>
      <c r="F15" s="14" t="str">
        <f t="shared" si="1"/>
        <v/>
      </c>
    </row>
    <row r="16" spans="1:11" ht="37.5" x14ac:dyDescent="0.25">
      <c r="A16" s="8" t="s">
        <v>85</v>
      </c>
      <c r="B16" s="9" t="s">
        <v>86</v>
      </c>
      <c r="C16" s="4"/>
      <c r="D16" s="4"/>
      <c r="E16" s="4" t="s">
        <v>60</v>
      </c>
      <c r="F16" s="14" t="str">
        <f t="shared" si="1"/>
        <v/>
      </c>
    </row>
    <row r="17" spans="1:6" ht="56.25" x14ac:dyDescent="0.25">
      <c r="A17" s="8" t="s">
        <v>87</v>
      </c>
      <c r="B17" s="9" t="s">
        <v>88</v>
      </c>
      <c r="C17" s="4"/>
      <c r="D17" s="4"/>
      <c r="E17" s="4" t="s">
        <v>60</v>
      </c>
      <c r="F17" s="14" t="str">
        <f t="shared" si="1"/>
        <v/>
      </c>
    </row>
  </sheetData>
  <mergeCells count="5">
    <mergeCell ref="A1:E1"/>
    <mergeCell ref="H3:K3"/>
    <mergeCell ref="A2:A4"/>
    <mergeCell ref="B2:B4"/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7" sqref="I7"/>
    </sheetView>
  </sheetViews>
  <sheetFormatPr defaultRowHeight="15" x14ac:dyDescent="0.25"/>
  <cols>
    <col min="1" max="1" width="9" customWidth="1"/>
    <col min="2" max="2" width="47.125" customWidth="1"/>
    <col min="7" max="7" width="5.75" customWidth="1"/>
    <col min="8" max="8" width="19" customWidth="1"/>
  </cols>
  <sheetData>
    <row r="1" spans="1:11" ht="18.75" x14ac:dyDescent="0.25">
      <c r="A1" s="11" t="s">
        <v>117</v>
      </c>
      <c r="B1" s="11"/>
      <c r="C1" s="11"/>
      <c r="D1" s="11"/>
      <c r="E1" s="11"/>
    </row>
    <row r="2" spans="1:11" ht="26.25" customHeight="1" x14ac:dyDescent="0.25">
      <c r="A2" s="2" t="s">
        <v>0</v>
      </c>
      <c r="B2" s="3" t="s">
        <v>1</v>
      </c>
      <c r="C2" s="3" t="s">
        <v>2</v>
      </c>
      <c r="D2" s="3"/>
      <c r="E2" s="3"/>
      <c r="H2" s="25" t="s">
        <v>61</v>
      </c>
      <c r="I2" s="26"/>
      <c r="J2" s="27">
        <f>17-5+1-3</f>
        <v>10</v>
      </c>
      <c r="K2" s="26"/>
    </row>
    <row r="3" spans="1:11" ht="19.5" thickBot="1" x14ac:dyDescent="0.3">
      <c r="A3" s="2"/>
      <c r="B3" s="3"/>
      <c r="C3" s="4" t="s">
        <v>3</v>
      </c>
      <c r="D3" s="4" t="s">
        <v>4</v>
      </c>
      <c r="E3" s="4" t="s">
        <v>5</v>
      </c>
      <c r="H3" s="16" t="s">
        <v>56</v>
      </c>
      <c r="I3" s="16"/>
      <c r="J3" s="16"/>
      <c r="K3" s="16"/>
    </row>
    <row r="4" spans="1:11" ht="19.5" thickTop="1" x14ac:dyDescent="0.25">
      <c r="A4" s="2"/>
      <c r="B4" s="3"/>
      <c r="C4" s="5" t="s">
        <v>48</v>
      </c>
      <c r="D4" s="5" t="s">
        <v>49</v>
      </c>
      <c r="E4" s="5" t="s">
        <v>50</v>
      </c>
      <c r="H4" s="17" t="s">
        <v>57</v>
      </c>
      <c r="I4" s="18" t="s">
        <v>3</v>
      </c>
      <c r="J4" s="18" t="s">
        <v>4</v>
      </c>
      <c r="K4" s="19" t="s">
        <v>5</v>
      </c>
    </row>
    <row r="5" spans="1:11" ht="37.5" x14ac:dyDescent="0.25">
      <c r="A5" s="28" t="s">
        <v>91</v>
      </c>
      <c r="B5" s="7" t="s">
        <v>92</v>
      </c>
      <c r="C5" s="29"/>
      <c r="D5" s="29"/>
      <c r="E5" s="29"/>
      <c r="F5" s="14" t="str">
        <f>IF(COUNTIF(C5:E5,"x")&gt;0,"FALSE","")</f>
        <v/>
      </c>
      <c r="H5" s="20" t="s">
        <v>58</v>
      </c>
      <c r="I5" s="21">
        <f>COUNTIF(C5:C17,"x")</f>
        <v>4</v>
      </c>
      <c r="J5" s="21">
        <f>COUNTIF(D5:D17,"x")</f>
        <v>5</v>
      </c>
      <c r="K5" s="22">
        <f>COUNTIF(E5:E17,"x")</f>
        <v>1</v>
      </c>
    </row>
    <row r="6" spans="1:11" ht="37.5" x14ac:dyDescent="0.25">
      <c r="A6" s="8" t="s">
        <v>93</v>
      </c>
      <c r="B6" s="9" t="s">
        <v>94</v>
      </c>
      <c r="C6" s="4" t="s">
        <v>60</v>
      </c>
      <c r="D6" s="4"/>
      <c r="E6" s="4"/>
      <c r="F6" s="14" t="str">
        <f>IF(OR(COUNTIF(C6:E6,"x")=0,COUNTIF(C6:E6,"x")&gt;=2),"FALSE","")</f>
        <v/>
      </c>
      <c r="H6" s="20" t="s">
        <v>62</v>
      </c>
      <c r="I6" s="23">
        <f>I5/$J$2</f>
        <v>0.4</v>
      </c>
      <c r="J6" s="23">
        <f>J5/$J$2</f>
        <v>0.5</v>
      </c>
      <c r="K6" s="24">
        <f>K5/$J$2</f>
        <v>0.1</v>
      </c>
    </row>
    <row r="7" spans="1:11" ht="38.25" thickBot="1" x14ac:dyDescent="0.3">
      <c r="A7" s="8" t="s">
        <v>95</v>
      </c>
      <c r="B7" s="9" t="s">
        <v>96</v>
      </c>
      <c r="C7" s="4"/>
      <c r="D7" s="4" t="s">
        <v>60</v>
      </c>
      <c r="E7" s="4"/>
      <c r="F7" s="14" t="str">
        <f t="shared" ref="F7:F17" si="0">IF(OR(COUNTIF(C7:E7,"x")=0,COUNTIF(C7:E7,"x")&gt;=2),"FALSE","")</f>
        <v/>
      </c>
      <c r="H7" s="31" t="s">
        <v>59</v>
      </c>
      <c r="I7" s="32" t="str">
        <f>IF(I6&gt;=1/4,"x","")</f>
        <v>x</v>
      </c>
      <c r="J7" s="32" t="str">
        <f>IF(AND(J6+K6&gt;3/4,K7&lt;&gt;"x"),"x","")</f>
        <v/>
      </c>
      <c r="K7" s="33" t="str">
        <f>IF(AND(K6&gt;=3/4,I6=0),"x","")</f>
        <v/>
      </c>
    </row>
    <row r="8" spans="1:11" ht="38.25" thickTop="1" x14ac:dyDescent="0.25">
      <c r="A8" s="8" t="s">
        <v>97</v>
      </c>
      <c r="B8" s="9" t="s">
        <v>98</v>
      </c>
      <c r="C8" s="4"/>
      <c r="D8" s="4" t="s">
        <v>60</v>
      </c>
      <c r="E8" s="4"/>
      <c r="F8" s="14" t="str">
        <f t="shared" si="0"/>
        <v/>
      </c>
    </row>
    <row r="9" spans="1:11" ht="18.75" x14ac:dyDescent="0.25">
      <c r="A9" s="28" t="s">
        <v>99</v>
      </c>
      <c r="B9" s="7" t="s">
        <v>100</v>
      </c>
      <c r="C9" s="29"/>
      <c r="D9" s="29"/>
      <c r="E9" s="29"/>
      <c r="F9" s="14" t="str">
        <f>IF(COUNTIF(C9:E9,"x")&gt;0,"FALSE","")</f>
        <v/>
      </c>
    </row>
    <row r="10" spans="1:11" ht="37.5" x14ac:dyDescent="0.25">
      <c r="A10" s="8" t="s">
        <v>101</v>
      </c>
      <c r="B10" s="9" t="s">
        <v>102</v>
      </c>
      <c r="C10" s="4"/>
      <c r="D10" s="4" t="s">
        <v>60</v>
      </c>
      <c r="E10" s="4"/>
      <c r="F10" s="14" t="str">
        <f t="shared" si="0"/>
        <v/>
      </c>
    </row>
    <row r="11" spans="1:11" ht="37.5" x14ac:dyDescent="0.25">
      <c r="A11" s="8" t="s">
        <v>103</v>
      </c>
      <c r="B11" s="9" t="s">
        <v>104</v>
      </c>
      <c r="C11" s="4" t="s">
        <v>60</v>
      </c>
      <c r="D11" s="4"/>
      <c r="E11" s="4"/>
      <c r="F11" s="14" t="str">
        <f t="shared" si="0"/>
        <v/>
      </c>
    </row>
    <row r="12" spans="1:11" ht="18.75" x14ac:dyDescent="0.25">
      <c r="A12" s="8" t="s">
        <v>105</v>
      </c>
      <c r="B12" s="9" t="s">
        <v>106</v>
      </c>
      <c r="C12" s="4" t="s">
        <v>60</v>
      </c>
      <c r="D12" s="4"/>
      <c r="E12" s="4"/>
      <c r="F12" s="14" t="str">
        <f t="shared" si="0"/>
        <v/>
      </c>
    </row>
    <row r="13" spans="1:11" ht="37.5" x14ac:dyDescent="0.25">
      <c r="A13" s="8" t="s">
        <v>107</v>
      </c>
      <c r="B13" s="9" t="s">
        <v>108</v>
      </c>
      <c r="C13" s="4"/>
      <c r="D13" s="4" t="s">
        <v>60</v>
      </c>
      <c r="E13" s="4"/>
      <c r="F13" s="14" t="str">
        <f t="shared" si="0"/>
        <v/>
      </c>
    </row>
    <row r="14" spans="1:11" ht="18.75" x14ac:dyDescent="0.25">
      <c r="A14" s="28" t="s">
        <v>109</v>
      </c>
      <c r="B14" s="30" t="s">
        <v>110</v>
      </c>
      <c r="C14" s="29"/>
      <c r="D14" s="29"/>
      <c r="E14" s="29"/>
      <c r="F14" s="14" t="str">
        <f>IF(COUNTIF(C14:E14,"x")&gt;0,"FALSE","")</f>
        <v/>
      </c>
    </row>
    <row r="15" spans="1:11" ht="37.5" x14ac:dyDescent="0.25">
      <c r="A15" s="8" t="s">
        <v>111</v>
      </c>
      <c r="B15" s="9" t="s">
        <v>112</v>
      </c>
      <c r="C15" s="4"/>
      <c r="D15" s="4"/>
      <c r="E15" s="4" t="s">
        <v>60</v>
      </c>
      <c r="F15" s="14" t="str">
        <f t="shared" si="0"/>
        <v/>
      </c>
    </row>
    <row r="16" spans="1:11" ht="37.5" x14ac:dyDescent="0.25">
      <c r="A16" s="8" t="s">
        <v>113</v>
      </c>
      <c r="B16" s="9" t="s">
        <v>114</v>
      </c>
      <c r="C16" s="4"/>
      <c r="D16" s="4" t="s">
        <v>60</v>
      </c>
      <c r="E16" s="4"/>
      <c r="F16" s="14" t="str">
        <f t="shared" si="0"/>
        <v/>
      </c>
    </row>
    <row r="17" spans="1:6" ht="56.25" x14ac:dyDescent="0.25">
      <c r="A17" s="8" t="s">
        <v>115</v>
      </c>
      <c r="B17" s="9" t="s">
        <v>116</v>
      </c>
      <c r="C17" s="4" t="s">
        <v>60</v>
      </c>
      <c r="D17" s="4"/>
      <c r="E17" s="4"/>
      <c r="F17" s="14" t="str">
        <f t="shared" si="0"/>
        <v/>
      </c>
    </row>
  </sheetData>
  <mergeCells count="5">
    <mergeCell ref="H3:K3"/>
    <mergeCell ref="A1:E1"/>
    <mergeCell ref="A2:A4"/>
    <mergeCell ref="B2:B4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H16" sqref="H16"/>
    </sheetView>
  </sheetViews>
  <sheetFormatPr defaultRowHeight="15" x14ac:dyDescent="0.25"/>
  <cols>
    <col min="2" max="2" width="43.75" customWidth="1"/>
    <col min="6" max="6" width="7" customWidth="1"/>
    <col min="7" max="7" width="5.125" customWidth="1"/>
    <col min="8" max="8" width="17.875" customWidth="1"/>
  </cols>
  <sheetData>
    <row r="1" spans="1:11" ht="18.75" x14ac:dyDescent="0.25">
      <c r="A1" s="11" t="s">
        <v>141</v>
      </c>
      <c r="B1" s="11"/>
      <c r="C1" s="11"/>
      <c r="D1" s="11"/>
      <c r="E1" s="11"/>
    </row>
    <row r="2" spans="1:11" ht="36.75" customHeight="1" x14ac:dyDescent="0.25">
      <c r="A2" s="2" t="s">
        <v>0</v>
      </c>
      <c r="B2" s="3" t="s">
        <v>1</v>
      </c>
      <c r="C2" s="3" t="s">
        <v>2</v>
      </c>
      <c r="D2" s="3"/>
      <c r="E2" s="3"/>
      <c r="H2" s="25" t="s">
        <v>61</v>
      </c>
      <c r="I2" s="26"/>
      <c r="J2" s="27">
        <f>16-5+1-3</f>
        <v>9</v>
      </c>
      <c r="K2" s="26"/>
    </row>
    <row r="3" spans="1:11" ht="19.5" thickBot="1" x14ac:dyDescent="0.3">
      <c r="A3" s="2"/>
      <c r="B3" s="3"/>
      <c r="C3" s="4" t="s">
        <v>3</v>
      </c>
      <c r="D3" s="4" t="s">
        <v>4</v>
      </c>
      <c r="E3" s="4" t="s">
        <v>5</v>
      </c>
      <c r="H3" s="16" t="s">
        <v>56</v>
      </c>
      <c r="I3" s="16"/>
      <c r="J3" s="16"/>
      <c r="K3" s="16"/>
    </row>
    <row r="4" spans="1:11" ht="19.5" thickTop="1" x14ac:dyDescent="0.25">
      <c r="A4" s="2"/>
      <c r="B4" s="3"/>
      <c r="C4" s="5" t="s">
        <v>48</v>
      </c>
      <c r="D4" s="5" t="s">
        <v>49</v>
      </c>
      <c r="E4" s="5" t="s">
        <v>50</v>
      </c>
      <c r="H4" s="17" t="s">
        <v>57</v>
      </c>
      <c r="I4" s="18" t="s">
        <v>3</v>
      </c>
      <c r="J4" s="18" t="s">
        <v>4</v>
      </c>
      <c r="K4" s="19" t="s">
        <v>5</v>
      </c>
    </row>
    <row r="5" spans="1:11" ht="37.5" x14ac:dyDescent="0.25">
      <c r="A5" s="28" t="s">
        <v>118</v>
      </c>
      <c r="B5" s="7" t="s">
        <v>119</v>
      </c>
      <c r="C5" s="34"/>
      <c r="D5" s="34"/>
      <c r="E5" s="34"/>
      <c r="F5" s="14" t="str">
        <f>IF(COUNTIF(C5:E5,"x")&gt;0,"FALSE","")</f>
        <v/>
      </c>
      <c r="H5" s="20" t="s">
        <v>58</v>
      </c>
      <c r="I5" s="21">
        <f>COUNTIF(C5:C16,"x")</f>
        <v>1</v>
      </c>
      <c r="J5" s="21">
        <f>COUNTIF(D5:D16,"x")</f>
        <v>4</v>
      </c>
      <c r="K5" s="22">
        <f>COUNTIF(E5:E16,"x")</f>
        <v>4</v>
      </c>
    </row>
    <row r="6" spans="1:11" ht="37.5" x14ac:dyDescent="0.25">
      <c r="A6" s="8" t="s">
        <v>120</v>
      </c>
      <c r="B6" s="9" t="s">
        <v>121</v>
      </c>
      <c r="C6" s="4"/>
      <c r="D6" s="4" t="s">
        <v>60</v>
      </c>
      <c r="E6" s="4"/>
      <c r="F6" s="14" t="str">
        <f>IF(OR(COUNTIF(C6:E6,"x")=0,COUNTIF(C6:E6,"x")&gt;=2),"FALSE","")</f>
        <v/>
      </c>
      <c r="H6" s="20" t="s">
        <v>62</v>
      </c>
      <c r="I6" s="23">
        <f>I5/$J$2</f>
        <v>0.1111111111111111</v>
      </c>
      <c r="J6" s="23">
        <f>J5/$J$2</f>
        <v>0.44444444444444442</v>
      </c>
      <c r="K6" s="24">
        <f>K5/$J$2</f>
        <v>0.44444444444444442</v>
      </c>
    </row>
    <row r="7" spans="1:11" ht="57" thickBot="1" x14ac:dyDescent="0.3">
      <c r="A7" s="8" t="s">
        <v>122</v>
      </c>
      <c r="B7" s="9" t="s">
        <v>123</v>
      </c>
      <c r="C7" s="4" t="s">
        <v>60</v>
      </c>
      <c r="D7" s="4"/>
      <c r="E7" s="4"/>
      <c r="F7" s="14" t="str">
        <f t="shared" ref="F7:F16" si="0">IF(OR(COUNTIF(C7:E7,"x")=0,COUNTIF(C7:E7,"x")&gt;=2),"FALSE","")</f>
        <v/>
      </c>
      <c r="H7" s="31" t="s">
        <v>59</v>
      </c>
      <c r="I7" s="32" t="str">
        <f>IF(I6&gt;=1/4,"x","")</f>
        <v/>
      </c>
      <c r="J7" s="32" t="str">
        <f>IF(AND(J6+K6&gt;3/4,K7&lt;&gt;"x"),"x","")</f>
        <v>x</v>
      </c>
      <c r="K7" s="33" t="str">
        <f>IF(AND(K6&gt;=3/4,I6=0),"x","")</f>
        <v/>
      </c>
    </row>
    <row r="8" spans="1:11" ht="57" thickTop="1" x14ac:dyDescent="0.25">
      <c r="A8" s="8" t="s">
        <v>124</v>
      </c>
      <c r="B8" s="9" t="s">
        <v>125</v>
      </c>
      <c r="C8" s="4"/>
      <c r="D8" s="4"/>
      <c r="E8" s="4" t="s">
        <v>60</v>
      </c>
      <c r="F8" s="14" t="str">
        <f t="shared" si="0"/>
        <v/>
      </c>
    </row>
    <row r="9" spans="1:11" ht="37.5" x14ac:dyDescent="0.25">
      <c r="A9" s="28" t="s">
        <v>126</v>
      </c>
      <c r="B9" s="7" t="s">
        <v>127</v>
      </c>
      <c r="C9" s="34"/>
      <c r="D9" s="34"/>
      <c r="E9" s="34"/>
      <c r="F9" s="14" t="str">
        <f>IF(COUNTIF(C9:E9,"x")&gt;0,"FALSE","")</f>
        <v/>
      </c>
    </row>
    <row r="10" spans="1:11" ht="37.5" x14ac:dyDescent="0.25">
      <c r="A10" s="8" t="s">
        <v>128</v>
      </c>
      <c r="B10" s="9" t="s">
        <v>129</v>
      </c>
      <c r="C10" s="4"/>
      <c r="D10" s="4" t="s">
        <v>60</v>
      </c>
      <c r="E10" s="4"/>
      <c r="F10" s="14" t="str">
        <f t="shared" si="0"/>
        <v/>
      </c>
    </row>
    <row r="11" spans="1:11" ht="56.25" x14ac:dyDescent="0.25">
      <c r="A11" s="8" t="s">
        <v>130</v>
      </c>
      <c r="B11" s="9" t="s">
        <v>131</v>
      </c>
      <c r="C11" s="4"/>
      <c r="D11" s="4" t="s">
        <v>60</v>
      </c>
      <c r="E11" s="4"/>
      <c r="F11" s="14" t="str">
        <f t="shared" si="0"/>
        <v/>
      </c>
    </row>
    <row r="12" spans="1:11" ht="56.25" x14ac:dyDescent="0.25">
      <c r="A12" s="8" t="s">
        <v>132</v>
      </c>
      <c r="B12" s="9" t="s">
        <v>133</v>
      </c>
      <c r="C12" s="4"/>
      <c r="D12" s="4"/>
      <c r="E12" s="4" t="s">
        <v>60</v>
      </c>
      <c r="F12" s="14" t="str">
        <f t="shared" si="0"/>
        <v/>
      </c>
    </row>
    <row r="13" spans="1:11" ht="37.5" x14ac:dyDescent="0.25">
      <c r="A13" s="28" t="s">
        <v>134</v>
      </c>
      <c r="B13" s="7" t="s">
        <v>135</v>
      </c>
      <c r="C13" s="34"/>
      <c r="D13" s="34"/>
      <c r="E13" s="34"/>
      <c r="F13" s="14" t="str">
        <f>IF(COUNTIF(C13:E13,"x")&gt;0,"FALSE","")</f>
        <v/>
      </c>
    </row>
    <row r="14" spans="1:11" ht="18.75" x14ac:dyDescent="0.25">
      <c r="A14" s="8" t="s">
        <v>136</v>
      </c>
      <c r="B14" s="9" t="s">
        <v>137</v>
      </c>
      <c r="C14" s="4"/>
      <c r="D14" s="4" t="s">
        <v>60</v>
      </c>
      <c r="E14" s="4"/>
      <c r="F14" s="14" t="str">
        <f t="shared" si="0"/>
        <v/>
      </c>
    </row>
    <row r="15" spans="1:11" ht="56.25" x14ac:dyDescent="0.25">
      <c r="A15" s="8" t="s">
        <v>138</v>
      </c>
      <c r="B15" s="9" t="s">
        <v>139</v>
      </c>
      <c r="C15" s="4"/>
      <c r="D15" s="4"/>
      <c r="E15" s="4" t="s">
        <v>60</v>
      </c>
      <c r="F15" s="14" t="str">
        <f t="shared" si="0"/>
        <v/>
      </c>
    </row>
    <row r="16" spans="1:11" ht="56.25" x14ac:dyDescent="0.25">
      <c r="A16" s="8" t="s">
        <v>142</v>
      </c>
      <c r="B16" s="9" t="s">
        <v>140</v>
      </c>
      <c r="C16" s="4"/>
      <c r="D16" s="4"/>
      <c r="E16" s="4" t="s">
        <v>60</v>
      </c>
      <c r="F16" s="14" t="str">
        <f t="shared" si="0"/>
        <v/>
      </c>
    </row>
  </sheetData>
  <mergeCells count="5">
    <mergeCell ref="A2:A4"/>
    <mergeCell ref="B2:B4"/>
    <mergeCell ref="C2:E2"/>
    <mergeCell ref="A1:E1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GiuaKi1</vt:lpstr>
      <vt:lpstr>CuoiKi1</vt:lpstr>
      <vt:lpstr>GiuaKi2</vt:lpstr>
      <vt:lpstr>CuoiKi2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TRUNGNC</dc:creator>
  <cp:lastModifiedBy>TRUNGNC</cp:lastModifiedBy>
  <dcterms:created xsi:type="dcterms:W3CDTF">2016-10-21T03:04:12Z</dcterms:created>
  <dcterms:modified xsi:type="dcterms:W3CDTF">2016-10-21T04:25:55Z</dcterms:modified>
</cp:coreProperties>
</file>